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romic\Desktop\ZGH NABAVA\ISTRAŽIVANJE TRŽIŠTA\"/>
    </mc:Choice>
  </mc:AlternateContent>
  <xr:revisionPtr revIDLastSave="0" documentId="13_ncr:1_{C2B3B027-8B97-4B2C-B1E4-F109995CB6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A" sheetId="1" r:id="rId1"/>
  </sheets>
  <definedNames>
    <definedName name="_xlnm.Print_Area" localSheetId="0">GRUPA!$A$1:$F$43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1" l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5" i="1"/>
  <c r="F43" i="1" l="1"/>
  <c r="A34" i="1"/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 l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<sst xmlns="http://schemas.openxmlformats.org/spreadsheetml/2006/main" count="87" uniqueCount="50">
  <si>
    <t>Jedinica mjere</t>
  </si>
  <si>
    <t>PREUZIMANJE I DALJNJA OBRADA OTPADA KB 20 01 14* -KISELINE</t>
  </si>
  <si>
    <t>kg</t>
  </si>
  <si>
    <t>PREUZIMANJE I DALJNJA OBRADA OTPADA KB 20 01 19* - PESTICIDI</t>
  </si>
  <si>
    <t>PREUZIMANJE I DALJNJA OBRADA OTPADA KB 20 01 15* - LUŽINE</t>
  </si>
  <si>
    <t>"PREUZIMANJE I DALJNJA OBRADA OTPADA KB 20 01 26* - ULJA I MASTI KOJI NISU NAVEDENI POD</t>
  </si>
  <si>
    <t>PREUZIMANJE I DALJNJA OBRADA OTPADA KB 20 01 13* - OTAPALA</t>
  </si>
  <si>
    <t>PREUZIMANJE I DALJNJA OBRADA OTPADA KB 20 01 31* -CITOTOKSICI I CITOSTATICI</t>
  </si>
  <si>
    <t>PREUZIMANJE I DALJNJA OBRADA OTPADA KB 12 03 02* - OTPAD OD ODMAŠĆIVANJA PAROM</t>
  </si>
  <si>
    <t>PREUZIMANJE I DALJNJA OBRADA OTPADA KB 16 01 14* - ANTIFRIZ TEKUĆINE KOJE SADRŽE OPASNE TVARI</t>
  </si>
  <si>
    <t>PREUZIMANJE I DALJNJA OBRADA OTPADA KB 17 03 01* - MJEŠAVINE BITUMENA KOJE SADRŽE UGLJENI KATRAN</t>
  </si>
  <si>
    <t>PREUZIMANJE I DALJNJA OBRADA OTPADA KB 20 01 29* - DETERDŽENTI KOJI SADRŽE OPASNE TVARI</t>
  </si>
  <si>
    <t>PREUZIMANJE I DALJNJA OBRADA OTPADA KB 15 01 11* - METALNA AMBALAŽA KOJA SADRŽI OPASNE KRUTE POROZNE MATERIJALE  (NPR. AZBEST), UKLJUČUJUĆI PRAZNE SPREMNIKE POD TLAKOM</t>
  </si>
  <si>
    <t>PREUZIMANJE I DALJNJA OBRADA OTPADA KB 20 01 27*  - BOJE, TINTE, LJEPILA I SMOLE KOJE SADRŽE OPASNE TVARI</t>
  </si>
  <si>
    <t>PREUZIMANJE I DALJNJA OBRADA OTPADA KB 20 01 37* - DRVO KOJE SADRŽI OPASNE TVARI</t>
  </si>
  <si>
    <t>PREUZIMANJE I DALJNJA OBRADA OTPADA KB 16 01 07* - FILTRI ZA ULJE</t>
  </si>
  <si>
    <t>PREUZIMANJE I DALJNJA OBRADA OTPADA KB 17 06 05* - GRAĐEVINSKI MATERIJALI KOJI  SADRŽE AZBEST</t>
  </si>
  <si>
    <t>PREUZIMANJE I DALJNJA OBRADA OTPADA KB 15 02 02* - APSORBENSI, FILTRATSKI MATERIJALI (UKLJUČUJUĆI FILTERE ZA ULJE KOJI NISU NA DRUGI NAČIN SPECIFICIRANI), TKANINE ZA BRISANJE I ZAŠTITNA ODJEĆA, ONEČIŠĆENI OPASNIM TVARIMA</t>
  </si>
  <si>
    <t>PREUZIMANJE I DALJNJA OBRADA OTPADA KB 16 05 04* - PLINOVI U POSUDAMA POD TLAKOM (UKLJUČUJUĆI HALONE) KOJI SADRŽE OPASNE TVARI</t>
  </si>
  <si>
    <t>PREUZIMANJE I DALJNJA OBRADA OTPADA KB 15 01 10* - AMBALAŽA KOJA SADRŽI OSTATKE OPASNIH TVARI ILI JE ONEČIŠĆENA OPASNIM TVARIMA</t>
  </si>
  <si>
    <t>PREUZIMANJE I DALJNJA OBRADA OTPADA KB 16 01 21* - OPASNE KOMPONENTE KOJE NISU NAVEDENE POD 16 01 07* DO 16 01 11* i 16 01 13* i 16 01 14*</t>
  </si>
  <si>
    <t>PREUZIMANJE I DALJNJA OBRADA OTPADA KB 17 06 01* - IZOLACIJSKI MATERIJALI KOJI SADRŽE AZBEST</t>
  </si>
  <si>
    <t>PREUZIMANJE I DALJNJA OBRADA OTPADA KB 17 06 03* - OSTALI IZOLACIJSKI MATERIJALI KOJI SE SASTOJE ILI SADRŽE OPASNE TVARI</t>
  </si>
  <si>
    <t>PREUZIMANJE I DALJNJA OBRADA OTPADA KB 08 03 17* - OTPADNI TISKARSKI TONER KOJI SADRŽI OPASNE TVARI</t>
  </si>
  <si>
    <t>PREUZIMANJE I DALJNJA OBRADA OTPADA KB 17 05 03* - ZEMLJA I KAMENJE KOJI SADRŽE OPASNE TVARI</t>
  </si>
  <si>
    <t>PREUZIMANJE I DALJNJA OBRADA OTPADA KB 20 01 17* - FOTOGRAFSKE KEMIKALIJE</t>
  </si>
  <si>
    <t>PREUZIMANJE I DALJNJA OBRADA OTPADA  KEMIKALIJE KOJE SE SASTOJE OD OPASNIH TVARI ILI IH SADRŽE KB 18 02 05*</t>
  </si>
  <si>
    <t>PREUZIMANJE I DALJNJA OBRADA OTPADA METALNA ŽIVA KB 16 03 07*</t>
  </si>
  <si>
    <t>PREUZIMANJE I DALJNJA OBRADA 
OTPADA KB 20 01 13* - OTAPALA</t>
  </si>
  <si>
    <t>PREUZIMANJE I DALJNJA OBRADA 
OTPADA  KEMIKALIJE KOJE SE SASTOJE OD OPASNIH TVARI ILI IH SADRŽE KB 18 02 05*</t>
  </si>
  <si>
    <t>TROŠKOVNIK</t>
  </si>
  <si>
    <t xml:space="preserve">PREUZIMANJE I DALJNJA OBRADA OTPADA </t>
  </si>
  <si>
    <t>Red.br.</t>
  </si>
  <si>
    <t>Tekstualni opis stavke</t>
  </si>
  <si>
    <t xml:space="preserve">CIJENA PONUDE BEZ PDV-a: </t>
  </si>
  <si>
    <t>PREUZIMANJE  I DALJNJA OBRADA  OTPADA, PLINOVI U POSUDAMA POD TLAKOM KOJI NISU NAVEDENI POD 16 05 04*</t>
  </si>
  <si>
    <t>PREUZIMANJE I DALJNJA OBRADA OTPADA KB 16 02 09* TRANSFORMATORI I KONDENZATORI KOJI SADRŽE PCB-E</t>
  </si>
  <si>
    <t>PREUZIMANJE I DALJNJA OBRADA OTPADA KB 16 02 10* ODBAČENA OPREMA KOJA SADRŽI PCB-E ILI JE ONEČIŠĆENA ISTIMA, A NIJE NAVEDENA POD 16 02 09*</t>
  </si>
  <si>
    <t>PREUZIMANJE  I DALJNJA OBRADA  OTPADA, ODBAČENE ANORGANSKE KEMIKALIJE KOJE SE SASTOJE OD OPASNIH TVARI ILI IH SADRŽE KB 16 05 07*</t>
  </si>
  <si>
    <t>PREUZIMANJE  I DALJNJA OBRADA  OTPADA, VODENI MULJEVI KOJI SADRŽE BOJE ILI LAKOVE KOJI SADRŽE ORGANSKA OTAPALA ILI DRUGE OPASNE TVARI KB 08 01 15*</t>
  </si>
  <si>
    <t>PREUZIMANJE  I DALJNJA OBRADA  OTPADA, OSTALE KISELINE KB 06 01 06*</t>
  </si>
  <si>
    <t>PREUZIMANJE  I DALJNJA OBRADA  OTPADA, OSTALE LUŽINE KB 06 02 05*</t>
  </si>
  <si>
    <t>PREUZIMANJE  I DALJNJA OBRADA  OTPADA, OSTALA HALOGENIRANA OTAPALA I MJEŠAVINE KB 14 06 03*</t>
  </si>
  <si>
    <t>PREUZIMANJE I DALJNJA OBRADA OTPADA KB 14 06 03* OSTALA OTAPALA I MJEŠAVINE OTAPALA</t>
  </si>
  <si>
    <t>Okvirne količine u kg</t>
  </si>
  <si>
    <t>Ukupno</t>
  </si>
  <si>
    <t>PREUZIMANJE I DALJNJA OBRADA NEKLORIRANA MAZIVA ULJA ZA MOTORE I ZUPČANIKE, KB 13 02 05 *</t>
  </si>
  <si>
    <t xml:space="preserve"> </t>
  </si>
  <si>
    <t>PREUZIMANJE I DALJNJA OBRADA OPASNOG OTPADA - količina za period od 12 mjeseci</t>
  </si>
  <si>
    <t>Cijena EUR/kg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</si>
</sst>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9C0006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3">
    <xf numFmtId="0" fontId="0" fillId="0" borderId="0" xfId="0"/>
    <xf numFmtId="164" fontId="20" fillId="0" borderId="11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22" fillId="3" borderId="0" xfId="7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0" fillId="0" borderId="15" xfId="0" applyNumberFormat="1" applyFont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 wrapText="1"/>
    </xf>
    <xf numFmtId="4" fontId="20" fillId="0" borderId="17" xfId="0" applyNumberFormat="1" applyFont="1" applyBorder="1" applyAlignment="1">
      <alignment horizontal="center" vertical="center"/>
    </xf>
    <xf numFmtId="0" fontId="18" fillId="33" borderId="18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left" vertical="top" wrapText="1"/>
    </xf>
    <xf numFmtId="0" fontId="18" fillId="33" borderId="10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4" fontId="23" fillId="0" borderId="27" xfId="0" applyNumberFormat="1" applyFont="1" applyBorder="1" applyAlignment="1">
      <alignment horizontal="center" vertical="center"/>
    </xf>
    <xf numFmtId="0" fontId="0" fillId="0" borderId="0" xfId="0" quotePrefix="1"/>
    <xf numFmtId="0" fontId="20" fillId="0" borderId="31" xfId="0" applyFont="1" applyBorder="1" applyAlignment="1">
      <alignment horizontal="center" vertical="center"/>
    </xf>
    <xf numFmtId="164" fontId="20" fillId="0" borderId="30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/>
    </xf>
    <xf numFmtId="0" fontId="20" fillId="0" borderId="32" xfId="0" applyFont="1" applyBorder="1" applyAlignment="1">
      <alignment horizontal="left" vertical="center" wrapText="1"/>
    </xf>
    <xf numFmtId="0" fontId="18" fillId="33" borderId="33" xfId="0" applyFont="1" applyFill="1" applyBorder="1" applyAlignment="1">
      <alignment horizontal="center" vertical="center" wrapText="1"/>
    </xf>
    <xf numFmtId="0" fontId="18" fillId="33" borderId="34" xfId="0" applyFont="1" applyFill="1" applyBorder="1" applyAlignment="1">
      <alignment horizontal="left" vertical="center" wrapText="1"/>
    </xf>
    <xf numFmtId="0" fontId="18" fillId="33" borderId="35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 wrapText="1"/>
    </xf>
    <xf numFmtId="0" fontId="18" fillId="33" borderId="37" xfId="0" applyFont="1" applyFill="1" applyBorder="1" applyAlignment="1">
      <alignment horizontal="left" vertical="center" wrapText="1"/>
    </xf>
    <xf numFmtId="0" fontId="18" fillId="33" borderId="38" xfId="0" applyFont="1" applyFill="1" applyBorder="1" applyAlignment="1">
      <alignment horizontal="center" vertical="center" wrapText="1"/>
    </xf>
    <xf numFmtId="164" fontId="20" fillId="34" borderId="11" xfId="0" applyNumberFormat="1" applyFont="1" applyFill="1" applyBorder="1" applyAlignment="1">
      <alignment horizontal="center" vertical="center"/>
    </xf>
    <xf numFmtId="0" fontId="18" fillId="34" borderId="12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left" vertical="center" wrapText="1"/>
    </xf>
    <xf numFmtId="0" fontId="18" fillId="34" borderId="1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6" fillId="0" borderId="19" xfId="0" applyFont="1" applyBorder="1" applyAlignment="1">
      <alignment horizontal="left" vertical="center"/>
    </xf>
    <xf numFmtId="3" fontId="21" fillId="0" borderId="11" xfId="0" applyNumberFormat="1" applyFont="1" applyBorder="1" applyAlignment="1">
      <alignment horizontal="center" vertical="center"/>
    </xf>
    <xf numFmtId="3" fontId="21" fillId="34" borderId="11" xfId="0" applyNumberFormat="1" applyFont="1" applyFill="1" applyBorder="1" applyAlignment="1">
      <alignment horizontal="center" vertic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9"/>
  <sheetViews>
    <sheetView showGridLines="0" tabSelected="1" zoomScaleNormal="100" zoomScaleSheetLayoutView="100" workbookViewId="0">
      <selection sqref="A1:F1"/>
    </sheetView>
  </sheetViews>
  <sheetFormatPr defaultRowHeight="15" x14ac:dyDescent="0.25"/>
  <cols>
    <col min="1" max="1" width="22.42578125" style="6" customWidth="1"/>
    <col min="2" max="2" width="36.5703125" style="16" bestFit="1" customWidth="1"/>
    <col min="3" max="3" width="15.140625" style="5" customWidth="1"/>
    <col min="4" max="4" width="20.42578125" style="3" customWidth="1"/>
    <col min="5" max="5" width="22.7109375" customWidth="1"/>
    <col min="6" max="6" width="16" style="4" customWidth="1"/>
  </cols>
  <sheetData>
    <row r="1" spans="1:6" ht="20.25" customHeight="1" x14ac:dyDescent="0.25">
      <c r="A1" s="42" t="s">
        <v>30</v>
      </c>
      <c r="B1" s="43"/>
      <c r="C1" s="43"/>
      <c r="D1" s="43"/>
      <c r="E1" s="43"/>
      <c r="F1" s="44"/>
    </row>
    <row r="2" spans="1:6" x14ac:dyDescent="0.25">
      <c r="A2" s="45" t="s">
        <v>31</v>
      </c>
      <c r="B2" s="46"/>
      <c r="C2" s="46"/>
      <c r="D2" s="46"/>
      <c r="E2" s="46"/>
      <c r="F2" s="47"/>
    </row>
    <row r="3" spans="1:6" ht="19.5" customHeight="1" x14ac:dyDescent="0.25">
      <c r="A3" s="50" t="s">
        <v>48</v>
      </c>
      <c r="B3" s="40"/>
      <c r="C3" s="40"/>
      <c r="D3" s="40"/>
      <c r="E3" s="40"/>
      <c r="F3" s="41"/>
    </row>
    <row r="4" spans="1:6" ht="30" customHeight="1" x14ac:dyDescent="0.25">
      <c r="A4" s="20" t="s">
        <v>32</v>
      </c>
      <c r="B4" s="21" t="s">
        <v>33</v>
      </c>
      <c r="C4" s="21" t="s">
        <v>0</v>
      </c>
      <c r="D4" s="21" t="s">
        <v>44</v>
      </c>
      <c r="E4" s="21" t="s">
        <v>49</v>
      </c>
      <c r="F4" s="22" t="s">
        <v>45</v>
      </c>
    </row>
    <row r="5" spans="1:6" ht="34.5" customHeight="1" x14ac:dyDescent="0.25">
      <c r="A5" s="8" t="str">
        <f>"01"</f>
        <v>01</v>
      </c>
      <c r="B5" s="13" t="s">
        <v>1</v>
      </c>
      <c r="C5" s="17" t="s">
        <v>2</v>
      </c>
      <c r="D5" s="51">
        <v>1000</v>
      </c>
      <c r="E5" s="1"/>
      <c r="F5" s="9">
        <f>D5*E5</f>
        <v>0</v>
      </c>
    </row>
    <row r="6" spans="1:6" ht="25.5" x14ac:dyDescent="0.25">
      <c r="A6" s="8" t="str">
        <f>"02"</f>
        <v>02</v>
      </c>
      <c r="B6" s="13" t="s">
        <v>3</v>
      </c>
      <c r="C6" s="17" t="s">
        <v>2</v>
      </c>
      <c r="D6" s="51">
        <v>1000</v>
      </c>
      <c r="E6" s="1"/>
      <c r="F6" s="9">
        <f t="shared" ref="F6:F42" si="0">D6*E6</f>
        <v>0</v>
      </c>
    </row>
    <row r="7" spans="1:6" ht="25.5" x14ac:dyDescent="0.25">
      <c r="A7" s="8" t="str">
        <f>"03"</f>
        <v>03</v>
      </c>
      <c r="B7" s="13" t="s">
        <v>4</v>
      </c>
      <c r="C7" s="17" t="s">
        <v>2</v>
      </c>
      <c r="D7" s="51">
        <v>1000</v>
      </c>
      <c r="E7" s="1"/>
      <c r="F7" s="9">
        <f t="shared" si="0"/>
        <v>0</v>
      </c>
    </row>
    <row r="8" spans="1:6" ht="38.25" x14ac:dyDescent="0.25">
      <c r="A8" s="8" t="str">
        <f>"04"</f>
        <v>04</v>
      </c>
      <c r="B8" s="13" t="s">
        <v>5</v>
      </c>
      <c r="C8" s="17" t="s">
        <v>2</v>
      </c>
      <c r="D8" s="51">
        <v>2000</v>
      </c>
      <c r="E8" s="1"/>
      <c r="F8" s="9">
        <f t="shared" si="0"/>
        <v>0</v>
      </c>
    </row>
    <row r="9" spans="1:6" ht="25.5" x14ac:dyDescent="0.25">
      <c r="A9" s="8" t="str">
        <f>"05"</f>
        <v>05</v>
      </c>
      <c r="B9" s="13" t="s">
        <v>6</v>
      </c>
      <c r="C9" s="17" t="s">
        <v>2</v>
      </c>
      <c r="D9" s="51">
        <v>1000</v>
      </c>
      <c r="E9" s="1"/>
      <c r="F9" s="9">
        <f t="shared" si="0"/>
        <v>0</v>
      </c>
    </row>
    <row r="10" spans="1:6" ht="38.25" x14ac:dyDescent="0.25">
      <c r="A10" s="8" t="str">
        <f>"06"</f>
        <v>06</v>
      </c>
      <c r="B10" s="13" t="s">
        <v>7</v>
      </c>
      <c r="C10" s="17" t="s">
        <v>2</v>
      </c>
      <c r="D10" s="51">
        <v>100</v>
      </c>
      <c r="E10" s="1"/>
      <c r="F10" s="9">
        <f t="shared" si="0"/>
        <v>0</v>
      </c>
    </row>
    <row r="11" spans="1:6" ht="38.25" x14ac:dyDescent="0.25">
      <c r="A11" s="8" t="str">
        <f>"07"</f>
        <v>07</v>
      </c>
      <c r="B11" s="13" t="s">
        <v>8</v>
      </c>
      <c r="C11" s="17" t="s">
        <v>2</v>
      </c>
      <c r="D11" s="51">
        <v>2500</v>
      </c>
      <c r="E11" s="1"/>
      <c r="F11" s="9">
        <f t="shared" si="0"/>
        <v>0</v>
      </c>
    </row>
    <row r="12" spans="1:6" ht="51" x14ac:dyDescent="0.25">
      <c r="A12" s="8" t="str">
        <f>"08"</f>
        <v>08</v>
      </c>
      <c r="B12" s="12" t="s">
        <v>9</v>
      </c>
      <c r="C12" s="17" t="s">
        <v>2</v>
      </c>
      <c r="D12" s="51">
        <v>2500</v>
      </c>
      <c r="E12" s="1"/>
      <c r="F12" s="9">
        <f t="shared" si="0"/>
        <v>0</v>
      </c>
    </row>
    <row r="13" spans="1:6" ht="51" x14ac:dyDescent="0.25">
      <c r="A13" s="8" t="str">
        <f>"09"</f>
        <v>09</v>
      </c>
      <c r="B13" s="13" t="s">
        <v>10</v>
      </c>
      <c r="C13" s="17" t="s">
        <v>2</v>
      </c>
      <c r="D13" s="51">
        <v>90000</v>
      </c>
      <c r="E13" s="1"/>
      <c r="F13" s="9">
        <f t="shared" si="0"/>
        <v>0</v>
      </c>
    </row>
    <row r="14" spans="1:6" ht="38.25" x14ac:dyDescent="0.25">
      <c r="A14" s="8" t="str">
        <f>"10"</f>
        <v>10</v>
      </c>
      <c r="B14" s="13" t="s">
        <v>11</v>
      </c>
      <c r="C14" s="17" t="s">
        <v>2</v>
      </c>
      <c r="D14" s="51">
        <v>1000</v>
      </c>
      <c r="E14" s="1"/>
      <c r="F14" s="9">
        <f t="shared" si="0"/>
        <v>0</v>
      </c>
    </row>
    <row r="15" spans="1:6" ht="76.5" x14ac:dyDescent="0.25">
      <c r="A15" s="8" t="str">
        <f>"11"</f>
        <v>11</v>
      </c>
      <c r="B15" s="13" t="s">
        <v>12</v>
      </c>
      <c r="C15" s="17" t="s">
        <v>2</v>
      </c>
      <c r="D15" s="51">
        <v>15000</v>
      </c>
      <c r="E15" s="1"/>
      <c r="F15" s="9">
        <f t="shared" si="0"/>
        <v>0</v>
      </c>
    </row>
    <row r="16" spans="1:6" ht="39" thickBot="1" x14ac:dyDescent="0.3">
      <c r="A16" s="8" t="str">
        <f>"12"</f>
        <v>12</v>
      </c>
      <c r="B16" s="29" t="s">
        <v>43</v>
      </c>
      <c r="C16" s="17" t="s">
        <v>2</v>
      </c>
      <c r="D16" s="51">
        <v>1000</v>
      </c>
      <c r="E16" s="1"/>
      <c r="F16" s="9">
        <f t="shared" si="0"/>
        <v>0</v>
      </c>
    </row>
    <row r="17" spans="1:8" ht="51" x14ac:dyDescent="0.25">
      <c r="A17" s="8" t="str">
        <f>"13"</f>
        <v>13</v>
      </c>
      <c r="B17" s="13" t="s">
        <v>13</v>
      </c>
      <c r="C17" s="17" t="s">
        <v>2</v>
      </c>
      <c r="D17" s="51">
        <v>120000</v>
      </c>
      <c r="E17" s="1"/>
      <c r="F17" s="9">
        <f t="shared" si="0"/>
        <v>0</v>
      </c>
      <c r="H17" t="s">
        <v>47</v>
      </c>
    </row>
    <row r="18" spans="1:8" ht="38.25" x14ac:dyDescent="0.25">
      <c r="A18" s="39" t="str">
        <f>"14"</f>
        <v>14</v>
      </c>
      <c r="B18" s="38" t="s">
        <v>14</v>
      </c>
      <c r="C18" s="37" t="s">
        <v>2</v>
      </c>
      <c r="D18" s="52">
        <v>20000</v>
      </c>
      <c r="E18" s="36"/>
      <c r="F18" s="9">
        <f t="shared" si="0"/>
        <v>0</v>
      </c>
    </row>
    <row r="19" spans="1:8" ht="25.5" x14ac:dyDescent="0.25">
      <c r="A19" s="8" t="str">
        <f>"15"</f>
        <v>15</v>
      </c>
      <c r="B19" s="13" t="s">
        <v>15</v>
      </c>
      <c r="C19" s="17" t="s">
        <v>2</v>
      </c>
      <c r="D19" s="51">
        <v>4000</v>
      </c>
      <c r="E19" s="1"/>
      <c r="F19" s="9">
        <f t="shared" si="0"/>
        <v>0</v>
      </c>
    </row>
    <row r="20" spans="1:8" ht="38.25" x14ac:dyDescent="0.25">
      <c r="A20" s="8" t="str">
        <f>"16"</f>
        <v>16</v>
      </c>
      <c r="B20" s="13" t="s">
        <v>16</v>
      </c>
      <c r="C20" s="17" t="s">
        <v>2</v>
      </c>
      <c r="D20" s="51">
        <v>300000</v>
      </c>
      <c r="E20" s="1"/>
      <c r="F20" s="9">
        <f t="shared" si="0"/>
        <v>0</v>
      </c>
    </row>
    <row r="21" spans="1:8" ht="89.25" x14ac:dyDescent="0.25">
      <c r="A21" s="8" t="str">
        <f>"17"</f>
        <v>17</v>
      </c>
      <c r="B21" s="13" t="s">
        <v>17</v>
      </c>
      <c r="C21" s="17" t="s">
        <v>2</v>
      </c>
      <c r="D21" s="51">
        <v>12000</v>
      </c>
      <c r="E21" s="1"/>
      <c r="F21" s="9">
        <f t="shared" si="0"/>
        <v>0</v>
      </c>
    </row>
    <row r="22" spans="1:8" ht="63.75" x14ac:dyDescent="0.25">
      <c r="A22" s="8" t="str">
        <f>"18"</f>
        <v>18</v>
      </c>
      <c r="B22" s="13" t="s">
        <v>18</v>
      </c>
      <c r="C22" s="17" t="s">
        <v>2</v>
      </c>
      <c r="D22" s="51">
        <v>2000</v>
      </c>
      <c r="E22" s="1"/>
      <c r="F22" s="9">
        <f t="shared" si="0"/>
        <v>0</v>
      </c>
    </row>
    <row r="23" spans="1:8" ht="63.75" x14ac:dyDescent="0.25">
      <c r="A23" s="8" t="str">
        <f>"19"</f>
        <v>19</v>
      </c>
      <c r="B23" s="13" t="s">
        <v>19</v>
      </c>
      <c r="C23" s="17" t="s">
        <v>2</v>
      </c>
      <c r="D23" s="51">
        <v>50000</v>
      </c>
      <c r="E23" s="1"/>
      <c r="F23" s="9">
        <f t="shared" si="0"/>
        <v>0</v>
      </c>
    </row>
    <row r="24" spans="1:8" ht="63.75" x14ac:dyDescent="0.25">
      <c r="A24" s="8" t="str">
        <f>"20"</f>
        <v>20</v>
      </c>
      <c r="B24" s="13" t="s">
        <v>20</v>
      </c>
      <c r="C24" s="17" t="s">
        <v>2</v>
      </c>
      <c r="D24" s="51">
        <v>2000</v>
      </c>
      <c r="E24" s="1"/>
      <c r="F24" s="9">
        <f t="shared" si="0"/>
        <v>0</v>
      </c>
    </row>
    <row r="25" spans="1:8" ht="38.25" x14ac:dyDescent="0.25">
      <c r="A25" s="8" t="str">
        <f>"21"</f>
        <v>21</v>
      </c>
      <c r="B25" s="13" t="s">
        <v>21</v>
      </c>
      <c r="C25" s="17" t="s">
        <v>2</v>
      </c>
      <c r="D25" s="51">
        <v>25000</v>
      </c>
      <c r="E25" s="1"/>
      <c r="F25" s="9">
        <f t="shared" si="0"/>
        <v>0</v>
      </c>
    </row>
    <row r="26" spans="1:8" ht="48.75" customHeight="1" x14ac:dyDescent="0.25">
      <c r="A26" s="8" t="str">
        <f>"22"</f>
        <v>22</v>
      </c>
      <c r="B26" s="13" t="s">
        <v>22</v>
      </c>
      <c r="C26" s="17" t="s">
        <v>2</v>
      </c>
      <c r="D26" s="51">
        <v>3500</v>
      </c>
      <c r="E26" s="1"/>
      <c r="F26" s="9">
        <f t="shared" si="0"/>
        <v>0</v>
      </c>
    </row>
    <row r="27" spans="1:8" ht="51" x14ac:dyDescent="0.25">
      <c r="A27" s="8" t="str">
        <f>"23"</f>
        <v>23</v>
      </c>
      <c r="B27" s="13" t="s">
        <v>23</v>
      </c>
      <c r="C27" s="17" t="s">
        <v>2</v>
      </c>
      <c r="D27" s="51">
        <v>5000</v>
      </c>
      <c r="E27" s="1"/>
      <c r="F27" s="9">
        <f t="shared" si="0"/>
        <v>0</v>
      </c>
    </row>
    <row r="28" spans="1:8" ht="51" x14ac:dyDescent="0.25">
      <c r="A28" s="30" t="str">
        <f>"24"</f>
        <v>24</v>
      </c>
      <c r="B28" s="31" t="s">
        <v>24</v>
      </c>
      <c r="C28" s="32" t="s">
        <v>2</v>
      </c>
      <c r="D28" s="51">
        <v>20000</v>
      </c>
      <c r="E28" s="1"/>
      <c r="F28" s="9">
        <f t="shared" si="0"/>
        <v>0</v>
      </c>
    </row>
    <row r="29" spans="1:8" ht="38.25" x14ac:dyDescent="0.25">
      <c r="A29" s="33" t="str">
        <f>"25"</f>
        <v>25</v>
      </c>
      <c r="B29" s="34" t="s">
        <v>25</v>
      </c>
      <c r="C29" s="35" t="s">
        <v>2</v>
      </c>
      <c r="D29" s="51">
        <v>1000</v>
      </c>
      <c r="E29" s="1"/>
      <c r="F29" s="9">
        <f t="shared" si="0"/>
        <v>0</v>
      </c>
    </row>
    <row r="30" spans="1:8" ht="51" x14ac:dyDescent="0.25">
      <c r="A30" s="8" t="str">
        <f>"26"</f>
        <v>26</v>
      </c>
      <c r="B30" s="13" t="s">
        <v>26</v>
      </c>
      <c r="C30" s="17" t="s">
        <v>2</v>
      </c>
      <c r="D30" s="51">
        <v>1000</v>
      </c>
      <c r="E30" s="1"/>
      <c r="F30" s="9">
        <f t="shared" si="0"/>
        <v>0</v>
      </c>
    </row>
    <row r="31" spans="1:8" ht="25.5" x14ac:dyDescent="0.25">
      <c r="A31" s="10" t="str">
        <f>"27"</f>
        <v>27</v>
      </c>
      <c r="B31" s="14" t="s">
        <v>27</v>
      </c>
      <c r="C31" s="18" t="s">
        <v>2</v>
      </c>
      <c r="D31" s="51">
        <v>500</v>
      </c>
      <c r="E31" s="7"/>
      <c r="F31" s="9">
        <f t="shared" si="0"/>
        <v>0</v>
      </c>
    </row>
    <row r="32" spans="1:8" ht="35.25" customHeight="1" x14ac:dyDescent="0.25">
      <c r="A32" s="11" t="str">
        <f>"28"</f>
        <v>28</v>
      </c>
      <c r="B32" s="15" t="s">
        <v>28</v>
      </c>
      <c r="C32" s="19" t="s">
        <v>2</v>
      </c>
      <c r="D32" s="51">
        <v>1000</v>
      </c>
      <c r="E32" s="1"/>
      <c r="F32" s="9">
        <f t="shared" si="0"/>
        <v>0</v>
      </c>
    </row>
    <row r="33" spans="1:7" ht="51" x14ac:dyDescent="0.25">
      <c r="A33" s="11" t="str">
        <f>"29"</f>
        <v>29</v>
      </c>
      <c r="B33" s="15" t="s">
        <v>29</v>
      </c>
      <c r="C33" s="19" t="s">
        <v>2</v>
      </c>
      <c r="D33" s="51">
        <v>1000</v>
      </c>
      <c r="E33" s="1"/>
      <c r="F33" s="9">
        <f t="shared" si="0"/>
        <v>0</v>
      </c>
    </row>
    <row r="34" spans="1:7" ht="63.75" x14ac:dyDescent="0.25">
      <c r="A34" s="11" t="str">
        <f>"30"</f>
        <v>30</v>
      </c>
      <c r="B34" s="15" t="s">
        <v>38</v>
      </c>
      <c r="C34" s="19" t="s">
        <v>2</v>
      </c>
      <c r="D34" s="51">
        <v>1000</v>
      </c>
      <c r="E34" s="1"/>
      <c r="F34" s="9">
        <f t="shared" si="0"/>
        <v>0</v>
      </c>
    </row>
    <row r="35" spans="1:7" ht="51" x14ac:dyDescent="0.25">
      <c r="A35" s="25">
        <v>31</v>
      </c>
      <c r="B35" s="27" t="s">
        <v>35</v>
      </c>
      <c r="C35" s="28" t="s">
        <v>2</v>
      </c>
      <c r="D35" s="51">
        <v>200</v>
      </c>
      <c r="E35" s="26"/>
      <c r="F35" s="9">
        <f t="shared" si="0"/>
        <v>0</v>
      </c>
    </row>
    <row r="36" spans="1:7" ht="51" x14ac:dyDescent="0.25">
      <c r="A36" s="11">
        <v>32</v>
      </c>
      <c r="B36" s="27" t="s">
        <v>36</v>
      </c>
      <c r="C36" s="28" t="s">
        <v>2</v>
      </c>
      <c r="D36" s="51">
        <v>500</v>
      </c>
      <c r="E36" s="1"/>
      <c r="F36" s="9">
        <f t="shared" si="0"/>
        <v>0</v>
      </c>
    </row>
    <row r="37" spans="1:7" ht="63.75" x14ac:dyDescent="0.25">
      <c r="A37" s="11">
        <v>33</v>
      </c>
      <c r="B37" s="27" t="s">
        <v>37</v>
      </c>
      <c r="C37" s="28" t="s">
        <v>2</v>
      </c>
      <c r="D37" s="51">
        <v>100</v>
      </c>
      <c r="E37" s="1"/>
      <c r="F37" s="9">
        <f t="shared" si="0"/>
        <v>0</v>
      </c>
    </row>
    <row r="38" spans="1:7" ht="63.75" x14ac:dyDescent="0.25">
      <c r="A38" s="11">
        <v>34</v>
      </c>
      <c r="B38" s="27" t="s">
        <v>39</v>
      </c>
      <c r="C38" s="28" t="s">
        <v>2</v>
      </c>
      <c r="D38" s="51">
        <v>2000</v>
      </c>
      <c r="E38" s="1"/>
      <c r="F38" s="9">
        <f t="shared" si="0"/>
        <v>0</v>
      </c>
    </row>
    <row r="39" spans="1:7" ht="38.25" x14ac:dyDescent="0.25">
      <c r="A39" s="11">
        <v>35</v>
      </c>
      <c r="B39" s="15" t="s">
        <v>40</v>
      </c>
      <c r="C39" s="28" t="s">
        <v>2</v>
      </c>
      <c r="D39" s="51">
        <v>1500</v>
      </c>
      <c r="E39" s="1"/>
      <c r="F39" s="9">
        <f t="shared" si="0"/>
        <v>0</v>
      </c>
    </row>
    <row r="40" spans="1:7" ht="25.5" x14ac:dyDescent="0.25">
      <c r="A40" s="11">
        <v>36</v>
      </c>
      <c r="B40" s="15" t="s">
        <v>41</v>
      </c>
      <c r="C40" s="28" t="s">
        <v>2</v>
      </c>
      <c r="D40" s="51">
        <v>400</v>
      </c>
      <c r="E40" s="1"/>
      <c r="F40" s="9">
        <f t="shared" si="0"/>
        <v>0</v>
      </c>
    </row>
    <row r="41" spans="1:7" ht="39" customHeight="1" x14ac:dyDescent="0.25">
      <c r="A41" s="11">
        <v>37</v>
      </c>
      <c r="B41" s="15" t="s">
        <v>46</v>
      </c>
      <c r="C41" s="28" t="s">
        <v>2</v>
      </c>
      <c r="D41" s="51">
        <v>15000</v>
      </c>
      <c r="E41" s="1"/>
      <c r="F41" s="9">
        <f t="shared" si="0"/>
        <v>0</v>
      </c>
    </row>
    <row r="42" spans="1:7" ht="39" thickBot="1" x14ac:dyDescent="0.3">
      <c r="A42" s="11">
        <v>38</v>
      </c>
      <c r="B42" s="15" t="s">
        <v>42</v>
      </c>
      <c r="C42" s="28" t="s">
        <v>2</v>
      </c>
      <c r="D42" s="51">
        <v>400</v>
      </c>
      <c r="E42" s="1"/>
      <c r="F42" s="9">
        <f t="shared" si="0"/>
        <v>0</v>
      </c>
    </row>
    <row r="43" spans="1:7" ht="15.75" thickBot="1" x14ac:dyDescent="0.3">
      <c r="A43" s="48" t="s">
        <v>34</v>
      </c>
      <c r="B43" s="49"/>
      <c r="C43" s="49"/>
      <c r="D43" s="49"/>
      <c r="E43" s="49"/>
      <c r="F43" s="23">
        <f>SUM(F5:F42)</f>
        <v>0</v>
      </c>
    </row>
    <row r="44" spans="1:7" x14ac:dyDescent="0.25">
      <c r="D44" s="2"/>
      <c r="G44" s="24"/>
    </row>
    <row r="45" spans="1:7" x14ac:dyDescent="0.25">
      <c r="D45" s="2"/>
    </row>
    <row r="46" spans="1:7" x14ac:dyDescent="0.25">
      <c r="D46" s="2"/>
    </row>
    <row r="47" spans="1:7" x14ac:dyDescent="0.25">
      <c r="D47" s="2"/>
    </row>
    <row r="48" spans="1:7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  <row r="66" spans="4:4" x14ac:dyDescent="0.25">
      <c r="D66" s="2"/>
    </row>
    <row r="67" spans="4:4" x14ac:dyDescent="0.25">
      <c r="D67" s="2"/>
    </row>
    <row r="68" spans="4:4" x14ac:dyDescent="0.25">
      <c r="D68" s="2"/>
    </row>
    <row r="69" spans="4:4" x14ac:dyDescent="0.25">
      <c r="D69" s="2"/>
    </row>
    <row r="70" spans="4:4" x14ac:dyDescent="0.25">
      <c r="D70" s="2"/>
    </row>
    <row r="71" spans="4:4" x14ac:dyDescent="0.25">
      <c r="D71" s="2"/>
    </row>
    <row r="72" spans="4:4" x14ac:dyDescent="0.25">
      <c r="D72" s="2"/>
    </row>
    <row r="73" spans="4:4" x14ac:dyDescent="0.25">
      <c r="D73" s="2"/>
    </row>
    <row r="74" spans="4:4" x14ac:dyDescent="0.25">
      <c r="D74" s="2"/>
    </row>
    <row r="75" spans="4:4" x14ac:dyDescent="0.25">
      <c r="D75" s="2"/>
    </row>
    <row r="76" spans="4:4" x14ac:dyDescent="0.25">
      <c r="D76" s="2"/>
    </row>
    <row r="77" spans="4:4" x14ac:dyDescent="0.25">
      <c r="D77" s="2"/>
    </row>
    <row r="78" spans="4:4" x14ac:dyDescent="0.25">
      <c r="D78" s="2"/>
    </row>
    <row r="79" spans="4:4" x14ac:dyDescent="0.25">
      <c r="D79" s="2"/>
    </row>
    <row r="80" spans="4:4" x14ac:dyDescent="0.25">
      <c r="D80" s="2"/>
    </row>
    <row r="81" spans="4:4" x14ac:dyDescent="0.25">
      <c r="D81" s="2"/>
    </row>
    <row r="82" spans="4:4" x14ac:dyDescent="0.25">
      <c r="D82" s="2"/>
    </row>
    <row r="83" spans="4:4" x14ac:dyDescent="0.25">
      <c r="D83" s="2"/>
    </row>
    <row r="84" spans="4:4" x14ac:dyDescent="0.25">
      <c r="D84" s="2"/>
    </row>
    <row r="85" spans="4:4" x14ac:dyDescent="0.25">
      <c r="D85" s="2"/>
    </row>
    <row r="86" spans="4:4" x14ac:dyDescent="0.25">
      <c r="D86" s="2"/>
    </row>
    <row r="87" spans="4:4" x14ac:dyDescent="0.25">
      <c r="D87" s="2"/>
    </row>
    <row r="88" spans="4:4" x14ac:dyDescent="0.25">
      <c r="D88" s="2"/>
    </row>
    <row r="89" spans="4:4" x14ac:dyDescent="0.25">
      <c r="D89" s="2"/>
    </row>
    <row r="90" spans="4:4" x14ac:dyDescent="0.25">
      <c r="D90" s="2"/>
    </row>
    <row r="91" spans="4:4" x14ac:dyDescent="0.25">
      <c r="D91" s="2"/>
    </row>
    <row r="92" spans="4:4" x14ac:dyDescent="0.25">
      <c r="D92" s="2"/>
    </row>
    <row r="93" spans="4:4" x14ac:dyDescent="0.25">
      <c r="D93" s="2"/>
    </row>
    <row r="94" spans="4:4" x14ac:dyDescent="0.25">
      <c r="D94" s="2"/>
    </row>
    <row r="95" spans="4:4" x14ac:dyDescent="0.25">
      <c r="D95" s="2"/>
    </row>
    <row r="96" spans="4:4" x14ac:dyDescent="0.25">
      <c r="D96" s="2"/>
    </row>
    <row r="97" spans="4:4" x14ac:dyDescent="0.25">
      <c r="D97" s="2"/>
    </row>
    <row r="98" spans="4:4" x14ac:dyDescent="0.25">
      <c r="D98" s="2"/>
    </row>
    <row r="99" spans="4:4" x14ac:dyDescent="0.25">
      <c r="D99" s="2"/>
    </row>
    <row r="100" spans="4:4" x14ac:dyDescent="0.25">
      <c r="D100" s="2"/>
    </row>
    <row r="101" spans="4:4" x14ac:dyDescent="0.25">
      <c r="D101" s="2"/>
    </row>
    <row r="102" spans="4:4" x14ac:dyDescent="0.25">
      <c r="D102" s="2"/>
    </row>
    <row r="103" spans="4:4" x14ac:dyDescent="0.25">
      <c r="D103" s="2"/>
    </row>
    <row r="104" spans="4:4" x14ac:dyDescent="0.25">
      <c r="D104" s="2"/>
    </row>
    <row r="105" spans="4:4" x14ac:dyDescent="0.25">
      <c r="D105" s="2"/>
    </row>
    <row r="106" spans="4:4" x14ac:dyDescent="0.25">
      <c r="D106" s="2"/>
    </row>
    <row r="107" spans="4:4" x14ac:dyDescent="0.25">
      <c r="D107" s="2"/>
    </row>
    <row r="108" spans="4:4" x14ac:dyDescent="0.25">
      <c r="D108" s="2"/>
    </row>
    <row r="109" spans="4:4" x14ac:dyDescent="0.25">
      <c r="D109" s="2"/>
    </row>
    <row r="110" spans="4:4" x14ac:dyDescent="0.25">
      <c r="D110" s="2"/>
    </row>
    <row r="111" spans="4:4" x14ac:dyDescent="0.25">
      <c r="D111" s="2"/>
    </row>
    <row r="112" spans="4:4" x14ac:dyDescent="0.25">
      <c r="D112" s="2"/>
    </row>
    <row r="113" spans="4:4" x14ac:dyDescent="0.25">
      <c r="D113" s="2"/>
    </row>
    <row r="114" spans="4:4" x14ac:dyDescent="0.25">
      <c r="D114" s="2"/>
    </row>
    <row r="115" spans="4:4" x14ac:dyDescent="0.25">
      <c r="D115" s="2"/>
    </row>
    <row r="116" spans="4:4" x14ac:dyDescent="0.25">
      <c r="D116" s="2"/>
    </row>
    <row r="117" spans="4:4" x14ac:dyDescent="0.25">
      <c r="D117" s="2"/>
    </row>
    <row r="118" spans="4:4" x14ac:dyDescent="0.25">
      <c r="D118" s="2"/>
    </row>
    <row r="119" spans="4:4" x14ac:dyDescent="0.25">
      <c r="D119" s="2"/>
    </row>
    <row r="120" spans="4:4" x14ac:dyDescent="0.25">
      <c r="D120" s="2"/>
    </row>
    <row r="121" spans="4:4" x14ac:dyDescent="0.25">
      <c r="D121" s="2"/>
    </row>
    <row r="122" spans="4:4" x14ac:dyDescent="0.25">
      <c r="D122" s="2"/>
    </row>
    <row r="123" spans="4:4" x14ac:dyDescent="0.25">
      <c r="D123" s="2"/>
    </row>
    <row r="124" spans="4:4" x14ac:dyDescent="0.25">
      <c r="D124" s="2"/>
    </row>
    <row r="125" spans="4:4" x14ac:dyDescent="0.25">
      <c r="D125" s="2"/>
    </row>
    <row r="126" spans="4:4" x14ac:dyDescent="0.25">
      <c r="D126" s="2"/>
    </row>
    <row r="127" spans="4:4" x14ac:dyDescent="0.25">
      <c r="D127" s="2"/>
    </row>
    <row r="128" spans="4:4" x14ac:dyDescent="0.25">
      <c r="D128" s="2"/>
    </row>
    <row r="129" spans="4:4" x14ac:dyDescent="0.25">
      <c r="D129" s="2"/>
    </row>
    <row r="130" spans="4:4" x14ac:dyDescent="0.25">
      <c r="D130" s="2"/>
    </row>
    <row r="131" spans="4:4" x14ac:dyDescent="0.25">
      <c r="D131" s="2"/>
    </row>
    <row r="132" spans="4:4" x14ac:dyDescent="0.25">
      <c r="D132" s="2"/>
    </row>
    <row r="133" spans="4:4" x14ac:dyDescent="0.25">
      <c r="D133" s="2"/>
    </row>
    <row r="134" spans="4:4" x14ac:dyDescent="0.25">
      <c r="D134" s="2"/>
    </row>
    <row r="135" spans="4:4" x14ac:dyDescent="0.25">
      <c r="D135" s="2"/>
    </row>
    <row r="136" spans="4:4" x14ac:dyDescent="0.25">
      <c r="D136" s="2"/>
    </row>
    <row r="137" spans="4:4" x14ac:dyDescent="0.25">
      <c r="D137" s="2"/>
    </row>
    <row r="138" spans="4:4" x14ac:dyDescent="0.25">
      <c r="D138" s="2"/>
    </row>
    <row r="139" spans="4:4" x14ac:dyDescent="0.25">
      <c r="D139" s="2"/>
    </row>
    <row r="140" spans="4:4" x14ac:dyDescent="0.25">
      <c r="D140" s="2"/>
    </row>
    <row r="141" spans="4:4" x14ac:dyDescent="0.25">
      <c r="D141" s="2"/>
    </row>
    <row r="142" spans="4:4" x14ac:dyDescent="0.25">
      <c r="D142" s="2"/>
    </row>
    <row r="143" spans="4:4" x14ac:dyDescent="0.25">
      <c r="D143" s="2"/>
    </row>
    <row r="144" spans="4:4" x14ac:dyDescent="0.25">
      <c r="D144" s="2"/>
    </row>
    <row r="145" spans="4:4" x14ac:dyDescent="0.25">
      <c r="D145" s="2"/>
    </row>
    <row r="146" spans="4:4" x14ac:dyDescent="0.25">
      <c r="D146" s="2"/>
    </row>
    <row r="147" spans="4:4" x14ac:dyDescent="0.25">
      <c r="D147" s="2"/>
    </row>
    <row r="148" spans="4:4" x14ac:dyDescent="0.25">
      <c r="D148" s="2"/>
    </row>
    <row r="149" spans="4:4" x14ac:dyDescent="0.25">
      <c r="D149" s="2"/>
    </row>
    <row r="150" spans="4:4" x14ac:dyDescent="0.25">
      <c r="D150" s="2"/>
    </row>
    <row r="151" spans="4:4" x14ac:dyDescent="0.25">
      <c r="D151" s="2"/>
    </row>
    <row r="152" spans="4:4" x14ac:dyDescent="0.25">
      <c r="D152" s="2"/>
    </row>
    <row r="153" spans="4:4" x14ac:dyDescent="0.25">
      <c r="D153" s="2"/>
    </row>
    <row r="154" spans="4:4" x14ac:dyDescent="0.25">
      <c r="D154" s="2"/>
    </row>
    <row r="155" spans="4:4" x14ac:dyDescent="0.25">
      <c r="D155" s="2"/>
    </row>
    <row r="156" spans="4:4" x14ac:dyDescent="0.25">
      <c r="D156" s="2"/>
    </row>
    <row r="157" spans="4:4" x14ac:dyDescent="0.25">
      <c r="D157" s="2"/>
    </row>
    <row r="158" spans="4:4" x14ac:dyDescent="0.25">
      <c r="D158" s="2"/>
    </row>
    <row r="159" spans="4:4" x14ac:dyDescent="0.25">
      <c r="D159" s="2"/>
    </row>
    <row r="160" spans="4:4" x14ac:dyDescent="0.25">
      <c r="D160" s="2"/>
    </row>
    <row r="161" spans="4:4" x14ac:dyDescent="0.25">
      <c r="D161" s="2"/>
    </row>
    <row r="162" spans="4:4" x14ac:dyDescent="0.25">
      <c r="D162" s="2"/>
    </row>
    <row r="163" spans="4:4" x14ac:dyDescent="0.25">
      <c r="D163" s="2"/>
    </row>
    <row r="164" spans="4:4" x14ac:dyDescent="0.25">
      <c r="D164" s="2"/>
    </row>
    <row r="165" spans="4:4" x14ac:dyDescent="0.25">
      <c r="D165" s="2"/>
    </row>
    <row r="166" spans="4:4" x14ac:dyDescent="0.25">
      <c r="D166" s="2"/>
    </row>
    <row r="167" spans="4:4" x14ac:dyDescent="0.25">
      <c r="D167" s="2"/>
    </row>
    <row r="168" spans="4:4" x14ac:dyDescent="0.25">
      <c r="D168" s="2"/>
    </row>
    <row r="169" spans="4:4" x14ac:dyDescent="0.25">
      <c r="D169" s="2"/>
    </row>
    <row r="170" spans="4:4" x14ac:dyDescent="0.25">
      <c r="D170" s="2"/>
    </row>
    <row r="171" spans="4:4" x14ac:dyDescent="0.25">
      <c r="D171" s="2"/>
    </row>
    <row r="172" spans="4:4" x14ac:dyDescent="0.25">
      <c r="D172" s="2"/>
    </row>
    <row r="173" spans="4:4" x14ac:dyDescent="0.25">
      <c r="D173" s="2"/>
    </row>
    <row r="174" spans="4:4" x14ac:dyDescent="0.25">
      <c r="D174" s="2"/>
    </row>
    <row r="175" spans="4:4" x14ac:dyDescent="0.25">
      <c r="D175" s="2"/>
    </row>
    <row r="176" spans="4:4" x14ac:dyDescent="0.25">
      <c r="D176" s="2"/>
    </row>
    <row r="177" spans="4:4" x14ac:dyDescent="0.25">
      <c r="D177" s="2"/>
    </row>
    <row r="178" spans="4:4" x14ac:dyDescent="0.25">
      <c r="D178" s="2"/>
    </row>
    <row r="179" spans="4:4" x14ac:dyDescent="0.25">
      <c r="D179" s="2"/>
    </row>
    <row r="180" spans="4:4" x14ac:dyDescent="0.25">
      <c r="D180" s="2"/>
    </row>
    <row r="181" spans="4:4" x14ac:dyDescent="0.25">
      <c r="D181" s="2"/>
    </row>
    <row r="182" spans="4:4" x14ac:dyDescent="0.25">
      <c r="D182" s="2"/>
    </row>
    <row r="183" spans="4:4" x14ac:dyDescent="0.25">
      <c r="D183" s="2"/>
    </row>
    <row r="184" spans="4:4" x14ac:dyDescent="0.25">
      <c r="D184" s="2"/>
    </row>
    <row r="185" spans="4:4" x14ac:dyDescent="0.25">
      <c r="D185" s="2"/>
    </row>
    <row r="186" spans="4:4" x14ac:dyDescent="0.25">
      <c r="D186" s="2"/>
    </row>
    <row r="187" spans="4:4" x14ac:dyDescent="0.25">
      <c r="D187" s="2"/>
    </row>
    <row r="188" spans="4:4" x14ac:dyDescent="0.25">
      <c r="D188" s="2"/>
    </row>
    <row r="189" spans="4:4" x14ac:dyDescent="0.25">
      <c r="D189" s="2"/>
    </row>
    <row r="190" spans="4:4" x14ac:dyDescent="0.25">
      <c r="D190" s="2"/>
    </row>
    <row r="191" spans="4:4" x14ac:dyDescent="0.25">
      <c r="D191" s="2"/>
    </row>
    <row r="192" spans="4:4" x14ac:dyDescent="0.25">
      <c r="D192" s="2"/>
    </row>
    <row r="193" spans="4:4" x14ac:dyDescent="0.25">
      <c r="D193" s="2"/>
    </row>
    <row r="194" spans="4:4" x14ac:dyDescent="0.25">
      <c r="D194" s="2"/>
    </row>
    <row r="195" spans="4:4" x14ac:dyDescent="0.25">
      <c r="D195" s="2"/>
    </row>
    <row r="196" spans="4:4" x14ac:dyDescent="0.25">
      <c r="D196" s="2"/>
    </row>
    <row r="197" spans="4:4" x14ac:dyDescent="0.25">
      <c r="D197" s="2"/>
    </row>
    <row r="198" spans="4:4" x14ac:dyDescent="0.25">
      <c r="D198" s="2"/>
    </row>
    <row r="199" spans="4:4" x14ac:dyDescent="0.25">
      <c r="D199" s="2"/>
    </row>
    <row r="200" spans="4:4" x14ac:dyDescent="0.25">
      <c r="D200" s="2"/>
    </row>
    <row r="201" spans="4:4" x14ac:dyDescent="0.25">
      <c r="D201" s="2"/>
    </row>
    <row r="202" spans="4:4" x14ac:dyDescent="0.25">
      <c r="D202" s="2"/>
    </row>
    <row r="203" spans="4:4" x14ac:dyDescent="0.25">
      <c r="D203" s="2"/>
    </row>
    <row r="204" spans="4:4" x14ac:dyDescent="0.25">
      <c r="D204" s="2"/>
    </row>
    <row r="205" spans="4:4" x14ac:dyDescent="0.25">
      <c r="D205" s="2"/>
    </row>
    <row r="206" spans="4:4" x14ac:dyDescent="0.25">
      <c r="D206" s="2"/>
    </row>
    <row r="207" spans="4:4" x14ac:dyDescent="0.25">
      <c r="D207" s="2"/>
    </row>
    <row r="208" spans="4:4" x14ac:dyDescent="0.25">
      <c r="D208" s="2"/>
    </row>
    <row r="209" spans="4:4" x14ac:dyDescent="0.25">
      <c r="D209" s="2"/>
    </row>
    <row r="210" spans="4:4" x14ac:dyDescent="0.25">
      <c r="D210" s="2"/>
    </row>
    <row r="211" spans="4:4" x14ac:dyDescent="0.25">
      <c r="D211" s="2"/>
    </row>
    <row r="212" spans="4:4" x14ac:dyDescent="0.25">
      <c r="D212" s="2"/>
    </row>
    <row r="213" spans="4:4" x14ac:dyDescent="0.25">
      <c r="D213" s="2"/>
    </row>
    <row r="214" spans="4:4" x14ac:dyDescent="0.25">
      <c r="D214" s="2"/>
    </row>
    <row r="215" spans="4:4" x14ac:dyDescent="0.25">
      <c r="D215" s="2"/>
    </row>
    <row r="216" spans="4:4" x14ac:dyDescent="0.25">
      <c r="D216" s="2"/>
    </row>
    <row r="217" spans="4:4" x14ac:dyDescent="0.25">
      <c r="D217" s="2"/>
    </row>
    <row r="218" spans="4:4" x14ac:dyDescent="0.25">
      <c r="D218" s="2"/>
    </row>
    <row r="219" spans="4:4" x14ac:dyDescent="0.25">
      <c r="D219" s="2"/>
    </row>
    <row r="220" spans="4:4" x14ac:dyDescent="0.25">
      <c r="D220" s="2"/>
    </row>
    <row r="221" spans="4:4" x14ac:dyDescent="0.25">
      <c r="D221" s="2"/>
    </row>
    <row r="222" spans="4:4" x14ac:dyDescent="0.25">
      <c r="D222" s="2"/>
    </row>
    <row r="223" spans="4:4" x14ac:dyDescent="0.25">
      <c r="D223" s="2"/>
    </row>
    <row r="224" spans="4:4" x14ac:dyDescent="0.25">
      <c r="D224" s="2"/>
    </row>
    <row r="225" spans="4:4" x14ac:dyDescent="0.25">
      <c r="D225" s="2"/>
    </row>
    <row r="226" spans="4:4" x14ac:dyDescent="0.25">
      <c r="D226" s="2"/>
    </row>
    <row r="227" spans="4:4" x14ac:dyDescent="0.25">
      <c r="D227" s="2"/>
    </row>
    <row r="228" spans="4:4" x14ac:dyDescent="0.25">
      <c r="D228" s="2"/>
    </row>
    <row r="229" spans="4:4" x14ac:dyDescent="0.25">
      <c r="D229" s="2"/>
    </row>
    <row r="230" spans="4:4" x14ac:dyDescent="0.25">
      <c r="D230" s="2"/>
    </row>
    <row r="231" spans="4:4" x14ac:dyDescent="0.25">
      <c r="D231" s="2"/>
    </row>
    <row r="232" spans="4:4" x14ac:dyDescent="0.25">
      <c r="D232" s="2"/>
    </row>
    <row r="233" spans="4:4" x14ac:dyDescent="0.25">
      <c r="D233" s="2"/>
    </row>
    <row r="234" spans="4:4" x14ac:dyDescent="0.25">
      <c r="D234" s="2"/>
    </row>
    <row r="235" spans="4:4" x14ac:dyDescent="0.25">
      <c r="D235" s="2"/>
    </row>
    <row r="236" spans="4:4" x14ac:dyDescent="0.25">
      <c r="D236" s="2"/>
    </row>
    <row r="237" spans="4:4" x14ac:dyDescent="0.25">
      <c r="D237" s="2"/>
    </row>
    <row r="238" spans="4:4" x14ac:dyDescent="0.25">
      <c r="D238" s="2"/>
    </row>
    <row r="239" spans="4:4" x14ac:dyDescent="0.25">
      <c r="D239" s="2"/>
    </row>
    <row r="240" spans="4:4" x14ac:dyDescent="0.25">
      <c r="D240" s="2"/>
    </row>
    <row r="241" spans="4:4" x14ac:dyDescent="0.25">
      <c r="D241" s="2"/>
    </row>
    <row r="242" spans="4:4" x14ac:dyDescent="0.25">
      <c r="D242" s="2"/>
    </row>
    <row r="243" spans="4:4" x14ac:dyDescent="0.25">
      <c r="D243" s="2"/>
    </row>
    <row r="244" spans="4:4" x14ac:dyDescent="0.25">
      <c r="D244" s="2"/>
    </row>
    <row r="245" spans="4:4" x14ac:dyDescent="0.25">
      <c r="D245" s="2"/>
    </row>
    <row r="246" spans="4:4" x14ac:dyDescent="0.25">
      <c r="D246" s="2"/>
    </row>
    <row r="247" spans="4:4" x14ac:dyDescent="0.25">
      <c r="D247" s="2"/>
    </row>
    <row r="248" spans="4:4" x14ac:dyDescent="0.25">
      <c r="D248" s="2"/>
    </row>
    <row r="249" spans="4:4" x14ac:dyDescent="0.25">
      <c r="D249" s="2"/>
    </row>
    <row r="250" spans="4:4" x14ac:dyDescent="0.25">
      <c r="D250" s="2"/>
    </row>
    <row r="251" spans="4:4" x14ac:dyDescent="0.25">
      <c r="D251" s="2"/>
    </row>
    <row r="252" spans="4:4" x14ac:dyDescent="0.25">
      <c r="D252" s="2"/>
    </row>
    <row r="253" spans="4:4" x14ac:dyDescent="0.25">
      <c r="D253" s="2"/>
    </row>
    <row r="254" spans="4:4" x14ac:dyDescent="0.25">
      <c r="D254" s="2"/>
    </row>
    <row r="255" spans="4:4" x14ac:dyDescent="0.25">
      <c r="D255" s="2"/>
    </row>
    <row r="256" spans="4:4" x14ac:dyDescent="0.25">
      <c r="D256" s="2"/>
    </row>
    <row r="257" spans="4:4" x14ac:dyDescent="0.25">
      <c r="D257" s="2"/>
    </row>
    <row r="258" spans="4:4" x14ac:dyDescent="0.25">
      <c r="D258" s="2"/>
    </row>
    <row r="259" spans="4:4" x14ac:dyDescent="0.25">
      <c r="D259" s="2"/>
    </row>
    <row r="260" spans="4:4" x14ac:dyDescent="0.25">
      <c r="D260" s="2"/>
    </row>
    <row r="261" spans="4:4" x14ac:dyDescent="0.25">
      <c r="D261" s="2"/>
    </row>
    <row r="262" spans="4:4" x14ac:dyDescent="0.25">
      <c r="D262" s="2"/>
    </row>
    <row r="263" spans="4:4" x14ac:dyDescent="0.25">
      <c r="D263" s="2"/>
    </row>
    <row r="264" spans="4:4" x14ac:dyDescent="0.25">
      <c r="D264" s="2"/>
    </row>
    <row r="265" spans="4:4" x14ac:dyDescent="0.25">
      <c r="D265" s="2"/>
    </row>
    <row r="266" spans="4:4" x14ac:dyDescent="0.25">
      <c r="D266" s="2"/>
    </row>
    <row r="267" spans="4:4" x14ac:dyDescent="0.25">
      <c r="D267" s="2"/>
    </row>
    <row r="268" spans="4:4" x14ac:dyDescent="0.25">
      <c r="D268" s="2"/>
    </row>
    <row r="269" spans="4:4" x14ac:dyDescent="0.25">
      <c r="D269" s="2"/>
    </row>
    <row r="270" spans="4:4" x14ac:dyDescent="0.25">
      <c r="D270" s="2"/>
    </row>
    <row r="271" spans="4:4" x14ac:dyDescent="0.25">
      <c r="D271" s="2"/>
    </row>
    <row r="272" spans="4:4" x14ac:dyDescent="0.25">
      <c r="D272" s="2"/>
    </row>
    <row r="273" spans="4:4" x14ac:dyDescent="0.25">
      <c r="D273" s="2"/>
    </row>
    <row r="274" spans="4:4" x14ac:dyDescent="0.25">
      <c r="D274" s="2"/>
    </row>
    <row r="275" spans="4:4" x14ac:dyDescent="0.25">
      <c r="D275" s="2"/>
    </row>
    <row r="276" spans="4:4" x14ac:dyDescent="0.25">
      <c r="D276" s="2"/>
    </row>
    <row r="277" spans="4:4" x14ac:dyDescent="0.25">
      <c r="D277" s="2"/>
    </row>
    <row r="278" spans="4:4" x14ac:dyDescent="0.25">
      <c r="D278" s="2"/>
    </row>
    <row r="279" spans="4:4" x14ac:dyDescent="0.25">
      <c r="D279" s="2"/>
    </row>
    <row r="280" spans="4:4" x14ac:dyDescent="0.25">
      <c r="D280" s="2"/>
    </row>
    <row r="281" spans="4:4" x14ac:dyDescent="0.25">
      <c r="D281" s="2"/>
    </row>
    <row r="282" spans="4:4" x14ac:dyDescent="0.25">
      <c r="D282" s="2"/>
    </row>
    <row r="283" spans="4:4" x14ac:dyDescent="0.25">
      <c r="D283" s="2"/>
    </row>
    <row r="284" spans="4:4" x14ac:dyDescent="0.25">
      <c r="D284" s="2"/>
    </row>
    <row r="285" spans="4:4" x14ac:dyDescent="0.25">
      <c r="D285" s="2"/>
    </row>
    <row r="286" spans="4:4" x14ac:dyDescent="0.25">
      <c r="D286" s="2"/>
    </row>
    <row r="287" spans="4:4" x14ac:dyDescent="0.25">
      <c r="D287" s="2"/>
    </row>
    <row r="288" spans="4:4" x14ac:dyDescent="0.25">
      <c r="D288" s="2"/>
    </row>
    <row r="289" spans="4:4" x14ac:dyDescent="0.25">
      <c r="D289" s="2"/>
    </row>
    <row r="290" spans="4:4" x14ac:dyDescent="0.25">
      <c r="D290" s="2"/>
    </row>
    <row r="291" spans="4:4" x14ac:dyDescent="0.25">
      <c r="D291" s="2"/>
    </row>
    <row r="292" spans="4:4" x14ac:dyDescent="0.25">
      <c r="D292" s="2"/>
    </row>
    <row r="293" spans="4:4" x14ac:dyDescent="0.25">
      <c r="D293" s="2"/>
    </row>
    <row r="294" spans="4:4" x14ac:dyDescent="0.25">
      <c r="D294" s="2"/>
    </row>
    <row r="295" spans="4:4" x14ac:dyDescent="0.25">
      <c r="D295" s="2"/>
    </row>
    <row r="296" spans="4:4" x14ac:dyDescent="0.25">
      <c r="D296" s="2"/>
    </row>
    <row r="297" spans="4:4" x14ac:dyDescent="0.25">
      <c r="D297" s="2"/>
    </row>
    <row r="298" spans="4:4" x14ac:dyDescent="0.25">
      <c r="D298" s="2"/>
    </row>
    <row r="299" spans="4:4" x14ac:dyDescent="0.25">
      <c r="D299" s="2"/>
    </row>
    <row r="300" spans="4:4" x14ac:dyDescent="0.25">
      <c r="D300" s="2"/>
    </row>
    <row r="301" spans="4:4" x14ac:dyDescent="0.25">
      <c r="D301" s="2"/>
    </row>
    <row r="302" spans="4:4" x14ac:dyDescent="0.25">
      <c r="D302" s="2"/>
    </row>
    <row r="303" spans="4:4" x14ac:dyDescent="0.25">
      <c r="D303" s="2"/>
    </row>
    <row r="304" spans="4:4" x14ac:dyDescent="0.25">
      <c r="D304" s="2"/>
    </row>
    <row r="305" spans="4:4" x14ac:dyDescent="0.25">
      <c r="D305" s="2"/>
    </row>
    <row r="306" spans="4:4" x14ac:dyDescent="0.25">
      <c r="D306" s="2"/>
    </row>
    <row r="307" spans="4:4" x14ac:dyDescent="0.25">
      <c r="D307" s="2"/>
    </row>
    <row r="308" spans="4:4" x14ac:dyDescent="0.25">
      <c r="D308" s="2"/>
    </row>
    <row r="309" spans="4:4" x14ac:dyDescent="0.25">
      <c r="D309" s="2"/>
    </row>
    <row r="310" spans="4:4" x14ac:dyDescent="0.25">
      <c r="D310" s="2"/>
    </row>
    <row r="311" spans="4:4" x14ac:dyDescent="0.25">
      <c r="D311" s="2"/>
    </row>
    <row r="312" spans="4:4" x14ac:dyDescent="0.25">
      <c r="D312" s="2"/>
    </row>
    <row r="313" spans="4:4" x14ac:dyDescent="0.25">
      <c r="D313" s="2"/>
    </row>
    <row r="314" spans="4:4" x14ac:dyDescent="0.25">
      <c r="D314" s="2"/>
    </row>
    <row r="315" spans="4:4" x14ac:dyDescent="0.25">
      <c r="D315" s="2"/>
    </row>
    <row r="316" spans="4:4" x14ac:dyDescent="0.25">
      <c r="D316" s="2"/>
    </row>
    <row r="317" spans="4:4" x14ac:dyDescent="0.25">
      <c r="D317" s="2"/>
    </row>
    <row r="318" spans="4:4" x14ac:dyDescent="0.25">
      <c r="D318" s="2"/>
    </row>
    <row r="319" spans="4:4" x14ac:dyDescent="0.25">
      <c r="D319" s="2"/>
    </row>
    <row r="320" spans="4:4" x14ac:dyDescent="0.25">
      <c r="D320" s="2"/>
    </row>
    <row r="321" spans="4:4" x14ac:dyDescent="0.25">
      <c r="D321" s="2"/>
    </row>
    <row r="322" spans="4:4" x14ac:dyDescent="0.25">
      <c r="D322" s="2"/>
    </row>
    <row r="323" spans="4:4" x14ac:dyDescent="0.25">
      <c r="D323" s="2"/>
    </row>
    <row r="324" spans="4:4" x14ac:dyDescent="0.25">
      <c r="D324" s="2"/>
    </row>
    <row r="325" spans="4:4" x14ac:dyDescent="0.25">
      <c r="D325" s="2"/>
    </row>
    <row r="326" spans="4:4" x14ac:dyDescent="0.25">
      <c r="D326" s="2"/>
    </row>
    <row r="327" spans="4:4" x14ac:dyDescent="0.25">
      <c r="D327" s="2"/>
    </row>
    <row r="328" spans="4:4" x14ac:dyDescent="0.25">
      <c r="D328" s="2"/>
    </row>
    <row r="329" spans="4:4" x14ac:dyDescent="0.25">
      <c r="D329" s="2"/>
    </row>
  </sheetData>
  <mergeCells count="4">
    <mergeCell ref="A3:F3"/>
    <mergeCell ref="A1:F1"/>
    <mergeCell ref="A2:F2"/>
    <mergeCell ref="A43:E43"/>
  </mergeCells>
  <printOptions horizontalCentered="1"/>
  <pageMargins left="0.59055118110236227" right="0.39370078740157483" top="0.51181102362204722" bottom="0.23622047244094491" header="0.15748031496062992" footer="0.15748031496062992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</vt:lpstr>
      <vt:lpstr>GRUPA!Podrucje_ispisa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Broj</dc:title>
  <dc:creator>Marija Šantak</dc:creator>
  <cp:lastModifiedBy>Josipa Romić</cp:lastModifiedBy>
  <cp:lastPrinted>2025-09-25T05:30:02Z</cp:lastPrinted>
  <dcterms:created xsi:type="dcterms:W3CDTF">2019-07-02T11:20:16Z</dcterms:created>
  <dcterms:modified xsi:type="dcterms:W3CDTF">2025-10-14T07:45:10Z</dcterms:modified>
</cp:coreProperties>
</file>